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  <sheet name="Summary" sheetId="3" state="visible" r:id="rId5"/>
  </sheets>
  <definedNames>
    <definedName function="false" hidden="true" localSheetId="1" name="_xlnm._FilterDatabase" vbProcedure="false">Checklist!$A$1:$K$29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<sst xmlns="http://schemas.openxmlformats.org/spreadsheetml/2006/main" count="192" uniqueCount="169">
  <si>
    <t xml:space="preserve">ISO 9001:2026 Requirements Checklist</t>
  </si>
  <si>
    <t xml:space="preserve">Every requirement sub-clause from 4.1 to 10.3, with a plain-English summary and the evidence an auditor will typically ask for.</t>
  </si>
  <si>
    <t xml:space="preserve">How to use it</t>
  </si>
  <si>
    <t xml:space="preserve">1. Go to the 'Checklist' sheet. Columns A to F are the reference and do not need editing.</t>
  </si>
  <si>
    <t xml:space="preserve">2. For each row, record your status (dropdown), what you have, where it lives and who owns it in the shaded columns.</t>
  </si>
  <si>
    <t xml:space="preserve">3. The 'Summary' sheet counts your status by clause automatically.</t>
  </si>
  <si>
    <t xml:space="preserve">4. Row 2 is a worked example; overwrite it with your own answer.</t>
  </si>
  <si>
    <t xml:space="preserve">Notes</t>
  </si>
  <si>
    <t xml:space="preserve">Written to ISO 9001:2026. If you are certified to ISO 9001:2015 the same clauses apply; the 2026 differences are flagged in the summaries.</t>
  </si>
  <si>
    <t xml:space="preserve">The summaries are a practitioner's paraphrase to help you navigate the standard; they are not the text of ISO 9001, which you should obtain from ISO or BSI.</t>
  </si>
  <si>
    <t xml:space="preserve">Only sub-clause 8.3 (design and development) can be excluded, and the exclusion must be justified in your scope.</t>
  </si>
  <si>
    <t xml:space="preserve">Prepared by Fiona Parker, BSI-qualified ISO 9001 Lead Auditor, Iseo Blue Limited. Free to use within your own organisation; please do not resell or republish.</t>
  </si>
  <si>
    <t xml:space="preserve">https://iseoblue.com/iso-9001/iso-9001-clauses/</t>
  </si>
  <si>
    <t xml:space="preserve">Clause</t>
  </si>
  <si>
    <t xml:space="preserve">Clause title</t>
  </si>
  <si>
    <t xml:space="preserve">Sub-clause</t>
  </si>
  <si>
    <t xml:space="preserve">Requirement</t>
  </si>
  <si>
    <t xml:space="preserve">What it asks for (summary)</t>
  </si>
  <si>
    <t xml:space="preserve">Typical evidence</t>
  </si>
  <si>
    <t xml:space="preserve">Status</t>
  </si>
  <si>
    <t xml:space="preserve">What we have</t>
  </si>
  <si>
    <t xml:space="preserve">Where it is</t>
  </si>
  <si>
    <t xml:space="preserve">Owner</t>
  </si>
  <si>
    <t xml:space="preserve">Gap or action</t>
  </si>
  <si>
    <t xml:space="preserve">4</t>
  </si>
  <si>
    <t xml:space="preserve">Context of the organisation</t>
  </si>
  <si>
    <t xml:space="preserve">4.1</t>
  </si>
  <si>
    <t xml:space="preserve">Understanding the organisation and its context</t>
  </si>
  <si>
    <t xml:space="preserve">Internal and external issues that affect your ability to deliver consistently, reviewed and kept current. Includes whether climate change is a relevant issue.</t>
  </si>
  <si>
    <t xml:space="preserve">Context review (one page is enough)</t>
  </si>
  <si>
    <t xml:space="preserve">In place</t>
  </si>
  <si>
    <t xml:space="preserve">e.g. Context review v1.2, reviewed March 2026</t>
  </si>
  <si>
    <t xml:space="preserve">e.g. SharePoint &gt; QMS &gt; 01 Context</t>
  </si>
  <si>
    <t xml:space="preserve">e.g. Managing Director</t>
  </si>
  <si>
    <t xml:space="preserve">e.g. Add climate change statement</t>
  </si>
  <si>
    <t xml:space="preserve">4.2</t>
  </si>
  <si>
    <t xml:space="preserve">Interested parties</t>
  </si>
  <si>
    <t xml:space="preserve">Who they are, what they need from you, and which of their requirements you address.</t>
  </si>
  <si>
    <t xml:space="preserve">Interested parties table</t>
  </si>
  <si>
    <t xml:space="preserve">4.3</t>
  </si>
  <si>
    <t xml:space="preserve">Scope of the QMS</t>
  </si>
  <si>
    <t xml:space="preserve">Documented scope stating what is covered and justifying any exclusion (only 8.3 can be excluded).</t>
  </si>
  <si>
    <t xml:space="preserve">Scope statement</t>
  </si>
  <si>
    <t xml:space="preserve">4.4</t>
  </si>
  <si>
    <t xml:space="preserve">QMS and its processes</t>
  </si>
  <si>
    <t xml:space="preserve">Core processes identified, their sequence and interaction, inputs, outputs, owners and measures.</t>
  </si>
  <si>
    <t xml:space="preserve">Process map or list</t>
  </si>
  <si>
    <t xml:space="preserve">5</t>
  </si>
  <si>
    <t xml:space="preserve">Leadership</t>
  </si>
  <si>
    <t xml:space="preserve">5.1</t>
  </si>
  <si>
    <t xml:space="preserve">Leadership and commitment</t>
  </si>
  <si>
    <t xml:space="preserve">Top management accountable for the QMS, promoting customer focus, a quality culture and ethical behaviour (2026).</t>
  </si>
  <si>
    <t xml:space="preserve">Management review attendance, decisions, resource allocation</t>
  </si>
  <si>
    <t xml:space="preserve">5.2</t>
  </si>
  <si>
    <t xml:space="preserve">Quality policy</t>
  </si>
  <si>
    <t xml:space="preserve">Established, communicated, available, appropriate to the organisation, and a framework for objectives.</t>
  </si>
  <si>
    <t xml:space="preserve">Signed quality policy; staff awareness</t>
  </si>
  <si>
    <t xml:space="preserve">5.3</t>
  </si>
  <si>
    <t xml:space="preserve">Roles, responsibilities and authorities</t>
  </si>
  <si>
    <t xml:space="preserve">Assigned and communicated, including who reports on QMS performance to top management.</t>
  </si>
  <si>
    <t xml:space="preserve">Roles table or organisation chart</t>
  </si>
  <si>
    <t xml:space="preserve">6</t>
  </si>
  <si>
    <t xml:space="preserve">Planning</t>
  </si>
  <si>
    <t xml:space="preserve">6.1</t>
  </si>
  <si>
    <t xml:space="preserve">Actions to address risks and opportunities</t>
  </si>
  <si>
    <t xml:space="preserve">Risks and opportunities identified and acted on, treated as separate requirements in 2026.</t>
  </si>
  <si>
    <t xml:space="preserve">Risk and opportunity register with actions</t>
  </si>
  <si>
    <t xml:space="preserve">6.2</t>
  </si>
  <si>
    <t xml:space="preserve">Quality objectives and planning</t>
  </si>
  <si>
    <t xml:space="preserve">Measurable, monitored, communicated, updated; with what, who, when, resources and how results are evaluated.</t>
  </si>
  <si>
    <t xml:space="preserve">Objectives register</t>
  </si>
  <si>
    <t xml:space="preserve">6.3</t>
  </si>
  <si>
    <t xml:space="preserve">Planning of changes</t>
  </si>
  <si>
    <t xml:space="preserve">Changes to the QMS planned, considering purpose, consequences, resources and responsibilities.</t>
  </si>
  <si>
    <t xml:space="preserve">Change records</t>
  </si>
  <si>
    <t xml:space="preserve">7</t>
  </si>
  <si>
    <t xml:space="preserve">Support</t>
  </si>
  <si>
    <t xml:space="preserve">7.1</t>
  </si>
  <si>
    <t xml:space="preserve">Resources</t>
  </si>
  <si>
    <t xml:space="preserve">People, infrastructure, environment, monitoring and measuring resources, and organisational knowledge (expanded in 2026: shared, applied, acquired).</t>
  </si>
  <si>
    <t xml:space="preserve">Resource planning; calibration records; knowledge register or onboarding notes</t>
  </si>
  <si>
    <t xml:space="preserve">7.2</t>
  </si>
  <si>
    <t xml:space="preserve">Competence</t>
  </si>
  <si>
    <t xml:space="preserve">Required competence determined, achieved, and evidenced for roles affecting quality.</t>
  </si>
  <si>
    <t xml:space="preserve">Training and competence records</t>
  </si>
  <si>
    <t xml:space="preserve">7.3</t>
  </si>
  <si>
    <t xml:space="preserve">Awareness</t>
  </si>
  <si>
    <t xml:space="preserve">People know the quality policy, relevant objectives, their contribution and the implications of nonconformance.</t>
  </si>
  <si>
    <t xml:space="preserve">Awareness briefings; staff interviews</t>
  </si>
  <si>
    <t xml:space="preserve">7.4</t>
  </si>
  <si>
    <t xml:space="preserve">Communication</t>
  </si>
  <si>
    <t xml:space="preserve">What is communicated, when, to whom, how, and by whom.</t>
  </si>
  <si>
    <t xml:space="preserve">Communication plan or table</t>
  </si>
  <si>
    <t xml:space="preserve">7.5</t>
  </si>
  <si>
    <t xml:space="preserve">Documented information</t>
  </si>
  <si>
    <t xml:space="preserve">Created, updated, identified, formatted, approved, controlled and protected; retained as evidence.</t>
  </si>
  <si>
    <t xml:space="preserve">Document register; version control; approvals</t>
  </si>
  <si>
    <t xml:space="preserve">8</t>
  </si>
  <si>
    <t xml:space="preserve">Operation</t>
  </si>
  <si>
    <t xml:space="preserve">8.1</t>
  </si>
  <si>
    <t xml:space="preserve">Operational planning and control</t>
  </si>
  <si>
    <t xml:space="preserve">Processes planned and controlled to meet requirements, with criteria and records.</t>
  </si>
  <si>
    <t xml:space="preserve">Process descriptions; operating procedures</t>
  </si>
  <si>
    <t xml:space="preserve">8.2</t>
  </si>
  <si>
    <t xml:space="preserve">Requirements for products and services</t>
  </si>
  <si>
    <t xml:space="preserve">Customer communication, requirements determined and reviewed before commitment, changes managed.</t>
  </si>
  <si>
    <t xml:space="preserve">Order or contract review records; change records</t>
  </si>
  <si>
    <t xml:space="preserve">8.3</t>
  </si>
  <si>
    <t xml:space="preserve">Design and development</t>
  </si>
  <si>
    <t xml:space="preserve">Controlled design process if applicable: planning, inputs, controls, outputs, changes. Exclusion must be justified.</t>
  </si>
  <si>
    <t xml:space="preserve">Design records, or justified exclusion in scope</t>
  </si>
  <si>
    <t xml:space="preserve">8.4</t>
  </si>
  <si>
    <t xml:space="preserve">Externally provided processes, products and services</t>
  </si>
  <si>
    <t xml:space="preserve">Suppliers selected, evaluated, monitored and re-evaluated in proportion to their effect.</t>
  </si>
  <si>
    <t xml:space="preserve">Approved supplier list; evaluations</t>
  </si>
  <si>
    <t xml:space="preserve">8.5</t>
  </si>
  <si>
    <t xml:space="preserve">Production and service provision</t>
  </si>
  <si>
    <t xml:space="preserve">Controlled conditions, identification and traceability, customer and supplier property, preservation, post-delivery, control of changes.</t>
  </si>
  <si>
    <t xml:space="preserve">Delivery records; job records; handover evidence</t>
  </si>
  <si>
    <t xml:space="preserve">8.6</t>
  </si>
  <si>
    <t xml:space="preserve">Release of products and services</t>
  </si>
  <si>
    <t xml:space="preserve">Verification against requirements before release; who authorised it.</t>
  </si>
  <si>
    <t xml:space="preserve">Release or sign-off records</t>
  </si>
  <si>
    <t xml:space="preserve">8.7</t>
  </si>
  <si>
    <t xml:space="preserve">Control of nonconforming outputs</t>
  </si>
  <si>
    <t xml:space="preserve">Identified, contained, corrected, recorded.</t>
  </si>
  <si>
    <t xml:space="preserve">Nonconformance log</t>
  </si>
  <si>
    <t xml:space="preserve">9</t>
  </si>
  <si>
    <t xml:space="preserve">Performance evaluation</t>
  </si>
  <si>
    <t xml:space="preserve">9.1</t>
  </si>
  <si>
    <t xml:space="preserve">Monitoring, measurement, analysis and evaluation</t>
  </si>
  <si>
    <t xml:space="preserve">What is measured, how, when; customer satisfaction; results analysed.</t>
  </si>
  <si>
    <t xml:space="preserve">Performance data; customer feedback; complaints trend</t>
  </si>
  <si>
    <t xml:space="preserve">9.2</t>
  </si>
  <si>
    <t xml:space="preserve">Internal audit</t>
  </si>
  <si>
    <t xml:space="preserve">Planned programme; independent auditors; results reported; actions taken.</t>
  </si>
  <si>
    <t xml:space="preserve">Audit programme; audit reports; actions</t>
  </si>
  <si>
    <t xml:space="preserve">9.3</t>
  </si>
  <si>
    <t xml:space="preserve">Management review</t>
  </si>
  <si>
    <t xml:space="preserve">Planned intervals; required inputs (now including culture, ethics and opportunities); outputs recorded.</t>
  </si>
  <si>
    <t xml:space="preserve">Management review minutes with decisions</t>
  </si>
  <si>
    <t xml:space="preserve">10</t>
  </si>
  <si>
    <t xml:space="preserve">Improvement</t>
  </si>
  <si>
    <t xml:space="preserve">10.1</t>
  </si>
  <si>
    <t xml:space="preserve">General</t>
  </si>
  <si>
    <t xml:space="preserve">Opportunities to improve identified and acted on.</t>
  </si>
  <si>
    <t xml:space="preserve">Improvement log</t>
  </si>
  <si>
    <t xml:space="preserve">10.2</t>
  </si>
  <si>
    <t xml:space="preserve">Nonconformity and corrective action</t>
  </si>
  <si>
    <t xml:space="preserve">React, evaluate cause, act, review effectiveness, update risks if needed, record.</t>
  </si>
  <si>
    <t xml:space="preserve">Corrective action records with effectiveness check</t>
  </si>
  <si>
    <t xml:space="preserve">10.3</t>
  </si>
  <si>
    <t xml:space="preserve">Continual improvement</t>
  </si>
  <si>
    <t xml:space="preserve">Suitability, adequacy and effectiveness of the QMS improved over time.</t>
  </si>
  <si>
    <t xml:space="preserve">Evidence of improvement in reviews</t>
  </si>
  <si>
    <t xml:space="preserve">Sub-clauses</t>
  </si>
  <si>
    <t xml:space="preserve">In progress</t>
  </si>
  <si>
    <t xml:space="preserve">Not started</t>
  </si>
  <si>
    <t xml:space="preserve">Not applicable</t>
  </si>
  <si>
    <t xml:space="preserve">4 Context</t>
  </si>
  <si>
    <t xml:space="preserve">5 Leadership</t>
  </si>
  <si>
    <t xml:space="preserve">6 Planning</t>
  </si>
  <si>
    <t xml:space="preserve">7 Support</t>
  </si>
  <si>
    <t xml:space="preserve">8 Operation</t>
  </si>
  <si>
    <t xml:space="preserve">9 Performance evaluation</t>
  </si>
  <si>
    <t xml:space="preserve">10 Improvement</t>
  </si>
  <si>
    <t xml:space="preserve">Total</t>
  </si>
  <si>
    <t xml:space="preserve">Share in place</t>
  </si>
  <si>
    <t xml:space="preserve">In place as a share of applicable sub-clauses. Updates as you complete the Checklist sheet.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</si>
</sst>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E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563C1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seoblue.com/iso-9001/iso-9001-clause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2" t="s">
        <v>8</v>
      </c>
    </row>
    <row r="12" customFormat="false" ht="23.8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23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4" t="s">
        <v>12</v>
      </c>
    </row>
  </sheetData>
  <hyperlinks>
    <hyperlink ref="A16" r:id="rId1" display="https://iseoblue.com/iso-9001/iso-9001-claus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4" min="4" style="0" width="34"/>
    <col collapsed="false" customWidth="true" hidden="false" outlineLevel="0" max="5" min="5" style="0" width="60"/>
    <col collapsed="false" customWidth="true" hidden="false" outlineLevel="0" max="6" min="6" style="0" width="38"/>
    <col collapsed="false" customWidth="true" hidden="false" outlineLevel="0" max="7" min="7" style="0" width="16"/>
    <col collapsed="false" customWidth="true" hidden="false" outlineLevel="0" max="8" min="8" style="0" width="36"/>
    <col collapsed="false" customWidth="true" hidden="false" outlineLevel="0" max="9" min="9" style="0" width="30"/>
    <col collapsed="false" customWidth="true" hidden="false" outlineLevel="0" max="10" min="10" style="0" width="16"/>
    <col collapsed="false" customWidth="true" hidden="false" outlineLevel="0" max="11" min="11" style="0" width="36"/>
  </cols>
  <sheetData>
    <row r="1" customFormat="false" ht="30" hidden="false" customHeight="tru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</row>
    <row r="2" customFormat="false" ht="35.05" hidden="false" customHeight="false" outlineLevel="0" collapsed="false">
      <c r="A2" s="6" t="s">
        <v>24</v>
      </c>
      <c r="B2" s="7" t="s">
        <v>25</v>
      </c>
      <c r="C2" s="6" t="s">
        <v>26</v>
      </c>
      <c r="D2" s="7" t="s">
        <v>27</v>
      </c>
      <c r="E2" s="7" t="s">
        <v>28</v>
      </c>
      <c r="F2" s="7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</row>
    <row r="3" customFormat="false" ht="23.85" hidden="false" customHeight="false" outlineLevel="0" collapsed="false">
      <c r="A3" s="6" t="s">
        <v>24</v>
      </c>
      <c r="B3" s="7"/>
      <c r="C3" s="6" t="s">
        <v>35</v>
      </c>
      <c r="D3" s="7" t="s">
        <v>36</v>
      </c>
      <c r="E3" s="7" t="s">
        <v>37</v>
      </c>
      <c r="F3" s="7" t="s">
        <v>38</v>
      </c>
      <c r="G3" s="8"/>
      <c r="H3" s="8"/>
      <c r="I3" s="8"/>
      <c r="J3" s="8"/>
      <c r="K3" s="8"/>
    </row>
    <row r="4" customFormat="false" ht="23.85" hidden="false" customHeight="false" outlineLevel="0" collapsed="false">
      <c r="A4" s="6" t="s">
        <v>24</v>
      </c>
      <c r="B4" s="7"/>
      <c r="C4" s="6" t="s">
        <v>39</v>
      </c>
      <c r="D4" s="7" t="s">
        <v>40</v>
      </c>
      <c r="E4" s="7" t="s">
        <v>41</v>
      </c>
      <c r="F4" s="7" t="s">
        <v>42</v>
      </c>
      <c r="G4" s="8"/>
      <c r="H4" s="8"/>
      <c r="I4" s="8"/>
      <c r="J4" s="8"/>
      <c r="K4" s="8"/>
    </row>
    <row r="5" customFormat="false" ht="23.85" hidden="false" customHeight="false" outlineLevel="0" collapsed="false">
      <c r="A5" s="6" t="s">
        <v>24</v>
      </c>
      <c r="B5" s="7"/>
      <c r="C5" s="6" t="s">
        <v>43</v>
      </c>
      <c r="D5" s="7" t="s">
        <v>44</v>
      </c>
      <c r="E5" s="7" t="s">
        <v>45</v>
      </c>
      <c r="F5" s="7" t="s">
        <v>46</v>
      </c>
      <c r="G5" s="8"/>
      <c r="H5" s="8"/>
      <c r="I5" s="8"/>
      <c r="J5" s="8"/>
      <c r="K5" s="8"/>
    </row>
    <row r="6" customFormat="false" ht="23.85" hidden="false" customHeight="false" outlineLevel="0" collapsed="false">
      <c r="A6" s="6" t="s">
        <v>47</v>
      </c>
      <c r="B6" s="7" t="s">
        <v>48</v>
      </c>
      <c r="C6" s="6" t="s">
        <v>49</v>
      </c>
      <c r="D6" s="7" t="s">
        <v>50</v>
      </c>
      <c r="E6" s="7" t="s">
        <v>51</v>
      </c>
      <c r="F6" s="7" t="s">
        <v>52</v>
      </c>
      <c r="G6" s="8"/>
      <c r="H6" s="8"/>
      <c r="I6" s="8"/>
      <c r="J6" s="8"/>
      <c r="K6" s="8"/>
    </row>
    <row r="7" customFormat="false" ht="23.85" hidden="false" customHeight="false" outlineLevel="0" collapsed="false">
      <c r="A7" s="6" t="s">
        <v>47</v>
      </c>
      <c r="B7" s="7"/>
      <c r="C7" s="6" t="s">
        <v>53</v>
      </c>
      <c r="D7" s="7" t="s">
        <v>54</v>
      </c>
      <c r="E7" s="7" t="s">
        <v>55</v>
      </c>
      <c r="F7" s="7" t="s">
        <v>56</v>
      </c>
      <c r="G7" s="8"/>
      <c r="H7" s="8"/>
      <c r="I7" s="8"/>
      <c r="J7" s="8"/>
      <c r="K7" s="8"/>
    </row>
    <row r="8" customFormat="false" ht="23.85" hidden="false" customHeight="false" outlineLevel="0" collapsed="false">
      <c r="A8" s="6" t="s">
        <v>47</v>
      </c>
      <c r="B8" s="7"/>
      <c r="C8" s="6" t="s">
        <v>57</v>
      </c>
      <c r="D8" s="7" t="s">
        <v>58</v>
      </c>
      <c r="E8" s="7" t="s">
        <v>59</v>
      </c>
      <c r="F8" s="7" t="s">
        <v>60</v>
      </c>
      <c r="G8" s="8"/>
      <c r="H8" s="8"/>
      <c r="I8" s="8"/>
      <c r="J8" s="8"/>
      <c r="K8" s="8"/>
    </row>
    <row r="9" customFormat="false" ht="23.85" hidden="false" customHeight="false" outlineLevel="0" collapsed="false">
      <c r="A9" s="6" t="s">
        <v>61</v>
      </c>
      <c r="B9" s="7" t="s">
        <v>62</v>
      </c>
      <c r="C9" s="6" t="s">
        <v>63</v>
      </c>
      <c r="D9" s="7" t="s">
        <v>64</v>
      </c>
      <c r="E9" s="7" t="s">
        <v>65</v>
      </c>
      <c r="F9" s="7" t="s">
        <v>66</v>
      </c>
      <c r="G9" s="8"/>
      <c r="H9" s="8"/>
      <c r="I9" s="8"/>
      <c r="J9" s="8"/>
      <c r="K9" s="8"/>
    </row>
    <row r="10" customFormat="false" ht="23.85" hidden="false" customHeight="false" outlineLevel="0" collapsed="false">
      <c r="A10" s="6" t="s">
        <v>61</v>
      </c>
      <c r="B10" s="7"/>
      <c r="C10" s="6" t="s">
        <v>67</v>
      </c>
      <c r="D10" s="7" t="s">
        <v>68</v>
      </c>
      <c r="E10" s="7" t="s">
        <v>69</v>
      </c>
      <c r="F10" s="7" t="s">
        <v>70</v>
      </c>
      <c r="G10" s="8"/>
      <c r="H10" s="8"/>
      <c r="I10" s="8"/>
      <c r="J10" s="8"/>
      <c r="K10" s="8"/>
    </row>
    <row r="11" customFormat="false" ht="23.85" hidden="false" customHeight="false" outlineLevel="0" collapsed="false">
      <c r="A11" s="6" t="s">
        <v>61</v>
      </c>
      <c r="B11" s="7"/>
      <c r="C11" s="6" t="s">
        <v>71</v>
      </c>
      <c r="D11" s="7" t="s">
        <v>72</v>
      </c>
      <c r="E11" s="7" t="s">
        <v>73</v>
      </c>
      <c r="F11" s="7" t="s">
        <v>74</v>
      </c>
      <c r="G11" s="8"/>
      <c r="H11" s="8"/>
      <c r="I11" s="8"/>
      <c r="J11" s="8"/>
      <c r="K11" s="8"/>
    </row>
    <row r="12" customFormat="false" ht="35.05" hidden="false" customHeight="false" outlineLevel="0" collapsed="false">
      <c r="A12" s="6" t="s">
        <v>75</v>
      </c>
      <c r="B12" s="7" t="s">
        <v>76</v>
      </c>
      <c r="C12" s="6" t="s">
        <v>77</v>
      </c>
      <c r="D12" s="7" t="s">
        <v>78</v>
      </c>
      <c r="E12" s="7" t="s">
        <v>79</v>
      </c>
      <c r="F12" s="7" t="s">
        <v>80</v>
      </c>
      <c r="G12" s="8"/>
      <c r="H12" s="8"/>
      <c r="I12" s="8"/>
      <c r="J12" s="8"/>
      <c r="K12" s="8"/>
    </row>
    <row r="13" customFormat="false" ht="23.85" hidden="false" customHeight="false" outlineLevel="0" collapsed="false">
      <c r="A13" s="6" t="s">
        <v>75</v>
      </c>
      <c r="B13" s="7"/>
      <c r="C13" s="6" t="s">
        <v>81</v>
      </c>
      <c r="D13" s="7" t="s">
        <v>82</v>
      </c>
      <c r="E13" s="7" t="s">
        <v>83</v>
      </c>
      <c r="F13" s="7" t="s">
        <v>84</v>
      </c>
      <c r="G13" s="8"/>
      <c r="H13" s="8"/>
      <c r="I13" s="8"/>
      <c r="J13" s="8"/>
      <c r="K13" s="8"/>
    </row>
    <row r="14" customFormat="false" ht="23.85" hidden="false" customHeight="false" outlineLevel="0" collapsed="false">
      <c r="A14" s="6" t="s">
        <v>75</v>
      </c>
      <c r="B14" s="7"/>
      <c r="C14" s="6" t="s">
        <v>85</v>
      </c>
      <c r="D14" s="7" t="s">
        <v>86</v>
      </c>
      <c r="E14" s="7" t="s">
        <v>87</v>
      </c>
      <c r="F14" s="7" t="s">
        <v>88</v>
      </c>
      <c r="G14" s="8"/>
      <c r="H14" s="8"/>
      <c r="I14" s="8"/>
      <c r="J14" s="8"/>
      <c r="K14" s="8"/>
    </row>
    <row r="15" customFormat="false" ht="15" hidden="false" customHeight="false" outlineLevel="0" collapsed="false">
      <c r="A15" s="6" t="s">
        <v>75</v>
      </c>
      <c r="B15" s="7"/>
      <c r="C15" s="6" t="s">
        <v>89</v>
      </c>
      <c r="D15" s="7" t="s">
        <v>90</v>
      </c>
      <c r="E15" s="7" t="s">
        <v>91</v>
      </c>
      <c r="F15" s="7" t="s">
        <v>92</v>
      </c>
      <c r="G15" s="8"/>
      <c r="H15" s="8"/>
      <c r="I15" s="8"/>
      <c r="J15" s="8"/>
      <c r="K15" s="8"/>
    </row>
    <row r="16" customFormat="false" ht="23.85" hidden="false" customHeight="false" outlineLevel="0" collapsed="false">
      <c r="A16" s="6" t="s">
        <v>75</v>
      </c>
      <c r="B16" s="7"/>
      <c r="C16" s="6" t="s">
        <v>93</v>
      </c>
      <c r="D16" s="7" t="s">
        <v>94</v>
      </c>
      <c r="E16" s="7" t="s">
        <v>95</v>
      </c>
      <c r="F16" s="7" t="s">
        <v>96</v>
      </c>
      <c r="G16" s="8"/>
      <c r="H16" s="8"/>
      <c r="I16" s="8"/>
      <c r="J16" s="8"/>
      <c r="K16" s="8"/>
    </row>
    <row r="17" customFormat="false" ht="23.85" hidden="false" customHeight="false" outlineLevel="0" collapsed="false">
      <c r="A17" s="6" t="s">
        <v>97</v>
      </c>
      <c r="B17" s="7" t="s">
        <v>98</v>
      </c>
      <c r="C17" s="6" t="s">
        <v>99</v>
      </c>
      <c r="D17" s="7" t="s">
        <v>100</v>
      </c>
      <c r="E17" s="7" t="s">
        <v>101</v>
      </c>
      <c r="F17" s="7" t="s">
        <v>102</v>
      </c>
      <c r="G17" s="8"/>
      <c r="H17" s="8"/>
      <c r="I17" s="8"/>
      <c r="J17" s="8"/>
      <c r="K17" s="8"/>
    </row>
    <row r="18" customFormat="false" ht="23.85" hidden="false" customHeight="false" outlineLevel="0" collapsed="false">
      <c r="A18" s="6" t="s">
        <v>97</v>
      </c>
      <c r="B18" s="7"/>
      <c r="C18" s="6" t="s">
        <v>103</v>
      </c>
      <c r="D18" s="7" t="s">
        <v>104</v>
      </c>
      <c r="E18" s="7" t="s">
        <v>105</v>
      </c>
      <c r="F18" s="7" t="s">
        <v>106</v>
      </c>
      <c r="G18" s="8"/>
      <c r="H18" s="8"/>
      <c r="I18" s="8"/>
      <c r="J18" s="8"/>
      <c r="K18" s="8"/>
    </row>
    <row r="19" customFormat="false" ht="23.85" hidden="false" customHeight="false" outlineLevel="0" collapsed="false">
      <c r="A19" s="6" t="s">
        <v>97</v>
      </c>
      <c r="B19" s="7"/>
      <c r="C19" s="6" t="s">
        <v>107</v>
      </c>
      <c r="D19" s="7" t="s">
        <v>108</v>
      </c>
      <c r="E19" s="7" t="s">
        <v>109</v>
      </c>
      <c r="F19" s="7" t="s">
        <v>110</v>
      </c>
      <c r="G19" s="8"/>
      <c r="H19" s="8"/>
      <c r="I19" s="8"/>
      <c r="J19" s="8"/>
      <c r="K19" s="8"/>
    </row>
    <row r="20" customFormat="false" ht="23.85" hidden="false" customHeight="false" outlineLevel="0" collapsed="false">
      <c r="A20" s="6" t="s">
        <v>97</v>
      </c>
      <c r="B20" s="7"/>
      <c r="C20" s="6" t="s">
        <v>111</v>
      </c>
      <c r="D20" s="7" t="s">
        <v>112</v>
      </c>
      <c r="E20" s="7" t="s">
        <v>113</v>
      </c>
      <c r="F20" s="7" t="s">
        <v>114</v>
      </c>
      <c r="G20" s="8"/>
      <c r="H20" s="8"/>
      <c r="I20" s="8"/>
      <c r="J20" s="8"/>
      <c r="K20" s="8"/>
    </row>
    <row r="21" customFormat="false" ht="23.85" hidden="false" customHeight="false" outlineLevel="0" collapsed="false">
      <c r="A21" s="6" t="s">
        <v>97</v>
      </c>
      <c r="B21" s="7"/>
      <c r="C21" s="6" t="s">
        <v>115</v>
      </c>
      <c r="D21" s="7" t="s">
        <v>116</v>
      </c>
      <c r="E21" s="7" t="s">
        <v>117</v>
      </c>
      <c r="F21" s="7" t="s">
        <v>118</v>
      </c>
      <c r="G21" s="8"/>
      <c r="H21" s="8"/>
      <c r="I21" s="8"/>
      <c r="J21" s="8"/>
      <c r="K21" s="8"/>
    </row>
    <row r="22" customFormat="false" ht="15" hidden="false" customHeight="false" outlineLevel="0" collapsed="false">
      <c r="A22" s="6" t="s">
        <v>97</v>
      </c>
      <c r="B22" s="7"/>
      <c r="C22" s="6" t="s">
        <v>119</v>
      </c>
      <c r="D22" s="7" t="s">
        <v>120</v>
      </c>
      <c r="E22" s="7" t="s">
        <v>121</v>
      </c>
      <c r="F22" s="7" t="s">
        <v>122</v>
      </c>
      <c r="G22" s="8"/>
      <c r="H22" s="8"/>
      <c r="I22" s="8"/>
      <c r="J22" s="8"/>
      <c r="K22" s="8"/>
    </row>
    <row r="23" customFormat="false" ht="15" hidden="false" customHeight="false" outlineLevel="0" collapsed="false">
      <c r="A23" s="6" t="s">
        <v>97</v>
      </c>
      <c r="B23" s="7"/>
      <c r="C23" s="6" t="s">
        <v>123</v>
      </c>
      <c r="D23" s="7" t="s">
        <v>124</v>
      </c>
      <c r="E23" s="7" t="s">
        <v>125</v>
      </c>
      <c r="F23" s="7" t="s">
        <v>126</v>
      </c>
      <c r="G23" s="8"/>
      <c r="H23" s="8"/>
      <c r="I23" s="8"/>
      <c r="J23" s="8"/>
      <c r="K23" s="8"/>
    </row>
    <row r="24" customFormat="false" ht="23.85" hidden="false" customHeight="false" outlineLevel="0" collapsed="false">
      <c r="A24" s="6" t="s">
        <v>127</v>
      </c>
      <c r="B24" s="7" t="s">
        <v>128</v>
      </c>
      <c r="C24" s="6" t="s">
        <v>129</v>
      </c>
      <c r="D24" s="7" t="s">
        <v>130</v>
      </c>
      <c r="E24" s="7" t="s">
        <v>131</v>
      </c>
      <c r="F24" s="7" t="s">
        <v>132</v>
      </c>
      <c r="G24" s="8"/>
      <c r="H24" s="8"/>
      <c r="I24" s="8"/>
      <c r="J24" s="8"/>
      <c r="K24" s="8"/>
    </row>
    <row r="25" customFormat="false" ht="23.85" hidden="false" customHeight="false" outlineLevel="0" collapsed="false">
      <c r="A25" s="6" t="s">
        <v>127</v>
      </c>
      <c r="B25" s="7"/>
      <c r="C25" s="6" t="s">
        <v>133</v>
      </c>
      <c r="D25" s="7" t="s">
        <v>134</v>
      </c>
      <c r="E25" s="7" t="s">
        <v>135</v>
      </c>
      <c r="F25" s="7" t="s">
        <v>136</v>
      </c>
      <c r="G25" s="8"/>
      <c r="H25" s="8"/>
      <c r="I25" s="8"/>
      <c r="J25" s="8"/>
      <c r="K25" s="8"/>
    </row>
    <row r="26" customFormat="false" ht="23.85" hidden="false" customHeight="false" outlineLevel="0" collapsed="false">
      <c r="A26" s="6" t="s">
        <v>127</v>
      </c>
      <c r="B26" s="7"/>
      <c r="C26" s="6" t="s">
        <v>137</v>
      </c>
      <c r="D26" s="7" t="s">
        <v>138</v>
      </c>
      <c r="E26" s="7" t="s">
        <v>139</v>
      </c>
      <c r="F26" s="7" t="s">
        <v>140</v>
      </c>
      <c r="G26" s="8"/>
      <c r="H26" s="8"/>
      <c r="I26" s="8"/>
      <c r="J26" s="8"/>
      <c r="K26" s="8"/>
    </row>
    <row r="27" customFormat="false" ht="15" hidden="false" customHeight="false" outlineLevel="0" collapsed="false">
      <c r="A27" s="6" t="s">
        <v>141</v>
      </c>
      <c r="B27" s="7" t="s">
        <v>142</v>
      </c>
      <c r="C27" s="6" t="s">
        <v>143</v>
      </c>
      <c r="D27" s="7" t="s">
        <v>144</v>
      </c>
      <c r="E27" s="7" t="s">
        <v>145</v>
      </c>
      <c r="F27" s="7" t="s">
        <v>146</v>
      </c>
      <c r="G27" s="8"/>
      <c r="H27" s="8"/>
      <c r="I27" s="8"/>
      <c r="J27" s="8"/>
      <c r="K27" s="8"/>
    </row>
    <row r="28" customFormat="false" ht="23.85" hidden="false" customHeight="false" outlineLevel="0" collapsed="false">
      <c r="A28" s="6" t="s">
        <v>141</v>
      </c>
      <c r="B28" s="7"/>
      <c r="C28" s="6" t="s">
        <v>147</v>
      </c>
      <c r="D28" s="7" t="s">
        <v>148</v>
      </c>
      <c r="E28" s="7" t="s">
        <v>149</v>
      </c>
      <c r="F28" s="7" t="s">
        <v>150</v>
      </c>
      <c r="G28" s="8"/>
      <c r="H28" s="8"/>
      <c r="I28" s="8"/>
      <c r="J28" s="8"/>
      <c r="K28" s="8"/>
    </row>
    <row r="29" customFormat="false" ht="15" hidden="false" customHeight="false" outlineLevel="0" collapsed="false">
      <c r="A29" s="6" t="s">
        <v>141</v>
      </c>
      <c r="B29" s="7"/>
      <c r="C29" s="6" t="s">
        <v>151</v>
      </c>
      <c r="D29" s="7" t="s">
        <v>152</v>
      </c>
      <c r="E29" s="7" t="s">
        <v>153</v>
      </c>
      <c r="F29" s="7" t="s">
        <v>154</v>
      </c>
      <c r="G29" s="8"/>
      <c r="H29" s="8"/>
      <c r="I29" s="8"/>
      <c r="J29" s="8"/>
      <c r="K29" s="8"/>
    </row>
  </sheetData>
  <autoFilter ref="A1:K29"/>
  <dataValidations count="1">
    <dataValidation allowBlank="true" errorStyle="stop" operator="between" showDropDown="false" showErrorMessage="false" showInputMessage="false" sqref="G2:G29" type="list">
      <formula1>"Not started,In progress,In place,Not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5"/>
  </cols>
  <sheetData>
    <row r="1" customFormat="false" ht="15" hidden="false" customHeight="false" outlineLevel="0" collapsed="false">
      <c r="A1" s="5" t="s">
        <v>13</v>
      </c>
      <c r="B1" s="5" t="s">
        <v>155</v>
      </c>
      <c r="C1" s="5" t="s">
        <v>30</v>
      </c>
      <c r="D1" s="5" t="s">
        <v>156</v>
      </c>
      <c r="E1" s="5" t="s">
        <v>157</v>
      </c>
      <c r="F1" s="5" t="s">
        <v>158</v>
      </c>
    </row>
    <row r="2" customFormat="false" ht="15" hidden="false" customHeight="false" outlineLevel="0" collapsed="false">
      <c r="A2" s="9" t="s">
        <v>159</v>
      </c>
      <c r="B2" s="10" t="n">
        <f aca="false">COUNTIF(Checklist!$A$2:$A$29,"4")</f>
        <v>4</v>
      </c>
      <c r="C2" s="10" t="n">
        <f aca="false">COUNTIFS(Checklist!$A$2:$A$29,"4",Checklist!$G$2:$G$29,"In place")</f>
        <v>1</v>
      </c>
      <c r="D2" s="10" t="n">
        <f aca="false">COUNTIFS(Checklist!$A$2:$A$29,"4",Checklist!$G$2:$G$29,"In progress")</f>
        <v>0</v>
      </c>
      <c r="E2" s="10" t="n">
        <f aca="false">COUNTIFS(Checklist!$A$2:$A$29,"4",Checklist!$G$2:$G$29,"Not started")</f>
        <v>0</v>
      </c>
      <c r="F2" s="10" t="n">
        <f aca="false">COUNTIFS(Checklist!$A$2:$A$29,"4",Checklist!$G$2:$G$29,"Not applicable")</f>
        <v>0</v>
      </c>
    </row>
    <row r="3" customFormat="false" ht="15" hidden="false" customHeight="false" outlineLevel="0" collapsed="false">
      <c r="A3" s="9" t="s">
        <v>160</v>
      </c>
      <c r="B3" s="10" t="n">
        <f aca="false">COUNTIF(Checklist!$A$2:$A$29,"5")</f>
        <v>3</v>
      </c>
      <c r="C3" s="10" t="n">
        <f aca="false">COUNTIFS(Checklist!$A$2:$A$29,"5",Checklist!$G$2:$G$29,"In place")</f>
        <v>0</v>
      </c>
      <c r="D3" s="10" t="n">
        <f aca="false">COUNTIFS(Checklist!$A$2:$A$29,"5",Checklist!$G$2:$G$29,"In progress")</f>
        <v>0</v>
      </c>
      <c r="E3" s="10" t="n">
        <f aca="false">COUNTIFS(Checklist!$A$2:$A$29,"5",Checklist!$G$2:$G$29,"Not started")</f>
        <v>0</v>
      </c>
      <c r="F3" s="10" t="n">
        <f aca="false">COUNTIFS(Checklist!$A$2:$A$29,"5",Checklist!$G$2:$G$29,"Not applicable")</f>
        <v>0</v>
      </c>
    </row>
    <row r="4" customFormat="false" ht="15" hidden="false" customHeight="false" outlineLevel="0" collapsed="false">
      <c r="A4" s="9" t="s">
        <v>161</v>
      </c>
      <c r="B4" s="10" t="n">
        <f aca="false">COUNTIF(Checklist!$A$2:$A$29,"6")</f>
        <v>3</v>
      </c>
      <c r="C4" s="10" t="n">
        <f aca="false">COUNTIFS(Checklist!$A$2:$A$29,"6",Checklist!$G$2:$G$29,"In place")</f>
        <v>0</v>
      </c>
      <c r="D4" s="10" t="n">
        <f aca="false">COUNTIFS(Checklist!$A$2:$A$29,"6",Checklist!$G$2:$G$29,"In progress")</f>
        <v>0</v>
      </c>
      <c r="E4" s="10" t="n">
        <f aca="false">COUNTIFS(Checklist!$A$2:$A$29,"6",Checklist!$G$2:$G$29,"Not started")</f>
        <v>0</v>
      </c>
      <c r="F4" s="10" t="n">
        <f aca="false">COUNTIFS(Checklist!$A$2:$A$29,"6",Checklist!$G$2:$G$29,"Not applicable")</f>
        <v>0</v>
      </c>
    </row>
    <row r="5" customFormat="false" ht="15" hidden="false" customHeight="false" outlineLevel="0" collapsed="false">
      <c r="A5" s="9" t="s">
        <v>162</v>
      </c>
      <c r="B5" s="10" t="n">
        <f aca="false">COUNTIF(Checklist!$A$2:$A$29,"7")</f>
        <v>5</v>
      </c>
      <c r="C5" s="10" t="n">
        <f aca="false">COUNTIFS(Checklist!$A$2:$A$29,"7",Checklist!$G$2:$G$29,"In place")</f>
        <v>0</v>
      </c>
      <c r="D5" s="10" t="n">
        <f aca="false">COUNTIFS(Checklist!$A$2:$A$29,"7",Checklist!$G$2:$G$29,"In progress")</f>
        <v>0</v>
      </c>
      <c r="E5" s="10" t="n">
        <f aca="false">COUNTIFS(Checklist!$A$2:$A$29,"7",Checklist!$G$2:$G$29,"Not started")</f>
        <v>0</v>
      </c>
      <c r="F5" s="10" t="n">
        <f aca="false">COUNTIFS(Checklist!$A$2:$A$29,"7",Checklist!$G$2:$G$29,"Not applicable")</f>
        <v>0</v>
      </c>
    </row>
    <row r="6" customFormat="false" ht="15" hidden="false" customHeight="false" outlineLevel="0" collapsed="false">
      <c r="A6" s="9" t="s">
        <v>163</v>
      </c>
      <c r="B6" s="10" t="n">
        <f aca="false">COUNTIF(Checklist!$A$2:$A$29,"8")</f>
        <v>7</v>
      </c>
      <c r="C6" s="10" t="n">
        <f aca="false">COUNTIFS(Checklist!$A$2:$A$29,"8",Checklist!$G$2:$G$29,"In place")</f>
        <v>0</v>
      </c>
      <c r="D6" s="10" t="n">
        <f aca="false">COUNTIFS(Checklist!$A$2:$A$29,"8",Checklist!$G$2:$G$29,"In progress")</f>
        <v>0</v>
      </c>
      <c r="E6" s="10" t="n">
        <f aca="false">COUNTIFS(Checklist!$A$2:$A$29,"8",Checklist!$G$2:$G$29,"Not started")</f>
        <v>0</v>
      </c>
      <c r="F6" s="10" t="n">
        <f aca="false">COUNTIFS(Checklist!$A$2:$A$29,"8",Checklist!$G$2:$G$29,"Not applicable")</f>
        <v>0</v>
      </c>
    </row>
    <row r="7" customFormat="false" ht="15" hidden="false" customHeight="false" outlineLevel="0" collapsed="false">
      <c r="A7" s="9" t="s">
        <v>164</v>
      </c>
      <c r="B7" s="10" t="n">
        <f aca="false">COUNTIF(Checklist!$A$2:$A$29,"9")</f>
        <v>3</v>
      </c>
      <c r="C7" s="10" t="n">
        <f aca="false">COUNTIFS(Checklist!$A$2:$A$29,"9",Checklist!$G$2:$G$29,"In place")</f>
        <v>0</v>
      </c>
      <c r="D7" s="10" t="n">
        <f aca="false">COUNTIFS(Checklist!$A$2:$A$29,"9",Checklist!$G$2:$G$29,"In progress")</f>
        <v>0</v>
      </c>
      <c r="E7" s="10" t="n">
        <f aca="false">COUNTIFS(Checklist!$A$2:$A$29,"9",Checklist!$G$2:$G$29,"Not started")</f>
        <v>0</v>
      </c>
      <c r="F7" s="10" t="n">
        <f aca="false">COUNTIFS(Checklist!$A$2:$A$29,"9",Checklist!$G$2:$G$29,"Not applicable")</f>
        <v>0</v>
      </c>
    </row>
    <row r="8" customFormat="false" ht="15" hidden="false" customHeight="false" outlineLevel="0" collapsed="false">
      <c r="A8" s="9" t="s">
        <v>165</v>
      </c>
      <c r="B8" s="10" t="n">
        <f aca="false">COUNTIF(Checklist!$A$2:$A$29,"10")</f>
        <v>3</v>
      </c>
      <c r="C8" s="10" t="n">
        <f aca="false">COUNTIFS(Checklist!$A$2:$A$29,"10",Checklist!$G$2:$G$29,"In place")</f>
        <v>0</v>
      </c>
      <c r="D8" s="10" t="n">
        <f aca="false">COUNTIFS(Checklist!$A$2:$A$29,"10",Checklist!$G$2:$G$29,"In progress")</f>
        <v>0</v>
      </c>
      <c r="E8" s="10" t="n">
        <f aca="false">COUNTIFS(Checklist!$A$2:$A$29,"10",Checklist!$G$2:$G$29,"Not started")</f>
        <v>0</v>
      </c>
      <c r="F8" s="10" t="n">
        <f aca="false">COUNTIFS(Checklist!$A$2:$A$29,"10",Checklist!$G$2:$G$29,"Not applicable")</f>
        <v>0</v>
      </c>
    </row>
    <row r="9" customFormat="false" ht="15" hidden="false" customHeight="false" outlineLevel="0" collapsed="false">
      <c r="A9" s="9" t="s">
        <v>166</v>
      </c>
      <c r="B9" s="6" t="n">
        <f aca="false">SUM(B2:B8)</f>
        <v>28</v>
      </c>
      <c r="C9" s="6" t="n">
        <f aca="false">SUM(C2:C8)</f>
        <v>1</v>
      </c>
      <c r="D9" s="6" t="n">
        <f aca="false">SUM(D2:D8)</f>
        <v>0</v>
      </c>
      <c r="E9" s="6" t="n">
        <f aca="false">SUM(E2:E8)</f>
        <v>0</v>
      </c>
      <c r="F9" s="6" t="n">
        <f aca="false">SUM(F2:F8)</f>
        <v>0</v>
      </c>
    </row>
    <row r="11" customFormat="false" ht="15" hidden="false" customHeight="false" outlineLevel="0" collapsed="false">
      <c r="A11" s="11" t="s">
        <v>167</v>
      </c>
      <c r="B11" s="12" t="n">
        <f aca="false">IF((B9-F9)=0,0,C9/(B9-F9))</f>
        <v>0.0357142857142857</v>
      </c>
    </row>
    <row r="12" customFormat="false" ht="15" hidden="false" customHeight="false" outlineLevel="0" collapsed="false">
      <c r="A12" s="13" t="s">
        <v>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2026-10-19T21:24:30Z</dcterms:created>
  <dc:creator>openpyxl</dc:creator>
  <dc:description/>
  <dc:language>en-US</dc:language>
  <cp:lastModifiedBy/>
  <dcterms:modified xsi:type="dcterms:W3CDTF">2026-10-19T21:24:30Z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